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<sst xmlns="http://schemas.openxmlformats.org/spreadsheetml/2006/main" uniqueCount="17">
  <si>
    <t>g</t>
  </si>
  <si>
    <t>%</t>
  </si>
  <si>
    <t>g/cm3</t>
  </si>
  <si>
    <t>kg/m3</t>
  </si>
  <si>
    <t>Sample number</t>
  </si>
  <si>
    <t>Volume of soil sample ml / cm3</t>
  </si>
  <si>
    <t>Weight of foil container grams</t>
  </si>
  <si>
    <t>Weight of foil + wet soil grams</t>
  </si>
  <si>
    <t>Weight of foil  + dried soil grams</t>
  </si>
  <si>
    <t>Weight of foil + burnt soil grams</t>
  </si>
  <si>
    <t>% soil moisture</t>
  </si>
  <si>
    <t>% soil organic matter</t>
  </si>
  <si>
    <t>% carbon</t>
  </si>
  <si>
    <t>soil organic matter grams/cm3</t>
  </si>
  <si>
    <t>carbon grams/cm3</t>
  </si>
  <si>
    <t>CO2 grams/cm3</t>
  </si>
  <si>
    <t>CO2 kg/m3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</si>
</sst>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horizontal="center" vertical="bottom"/>
    </xf>
    <xf numFmtId="49" fontId="0" borderId="3" applyNumberFormat="1" applyFont="1" applyFill="0" applyBorder="1" applyAlignment="1" applyProtection="0">
      <alignment horizontal="center" vertical="bottom" wrapText="1"/>
    </xf>
    <xf numFmtId="49" fontId="0" fillId="3" borderId="3" applyNumberFormat="1" applyFont="1" applyFill="1" applyBorder="1" applyAlignment="1" applyProtection="0">
      <alignment horizontal="center" vertical="bottom" wrapText="1"/>
    </xf>
    <xf numFmtId="49" fontId="0" fillId="4" borderId="3" applyNumberFormat="1" applyFont="1" applyFill="1" applyBorder="1" applyAlignment="1" applyProtection="0">
      <alignment horizontal="center" vertical="bottom" wrapText="1"/>
    </xf>
    <xf numFmtId="49" fontId="0" fillId="5" borderId="3" applyNumberFormat="1" applyFont="1" applyFill="1" applyBorder="1" applyAlignment="1" applyProtection="0">
      <alignment horizontal="center" vertical="bottom" wrapText="1"/>
    </xf>
    <xf numFmtId="0" fontId="0" borderId="4" applyNumberFormat="0" applyFont="1" applyFill="0" applyBorder="1" applyAlignment="1" applyProtection="0">
      <alignment horizontal="center" vertical="bottom"/>
    </xf>
    <xf numFmtId="0" fontId="0" fillId="6" borderId="3" applyNumberFormat="1" applyFont="1" applyFill="1" applyBorder="1" applyAlignment="1" applyProtection="0">
      <alignment horizontal="center" vertical="bottom"/>
    </xf>
    <xf numFmtId="2" fontId="0" fillId="3" borderId="3" applyNumberFormat="1" applyFont="1" applyFill="1" applyBorder="1" applyAlignment="1" applyProtection="0">
      <alignment horizontal="center" vertical="bottom"/>
    </xf>
    <xf numFmtId="2" fontId="0" fillId="4" borderId="3" applyNumberFormat="1" applyFont="1" applyFill="1" applyBorder="1" applyAlignment="1" applyProtection="0">
      <alignment horizontal="center" vertical="bottom"/>
    </xf>
    <xf numFmtId="2" fontId="0" fillId="5" borderId="3" applyNumberFormat="1" applyFont="1" applyFill="1" applyBorder="1" applyAlignment="1" applyProtection="0">
      <alignment horizontal="center" vertical="bottom"/>
    </xf>
    <xf numFmtId="0" fontId="0" fillId="6" borderId="3" applyNumberFormat="0" applyFont="1" applyFill="1" applyBorder="1" applyAlignment="1" applyProtection="0">
      <alignment horizontal="center" vertical="bottom"/>
    </xf>
    <xf numFmtId="0" fontId="0" fillId="6" borderId="3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6dde8"/>
      <rgbColor rgb="ffb2b1a8"/>
      <rgbColor rgb="fffbd4b4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S21"/>
  <sheetViews>
    <sheetView workbookViewId="0" showGridLines="0" defaultGridColor="1"/>
  </sheetViews>
  <sheetFormatPr defaultColWidth="8.83333" defaultRowHeight="15" customHeight="1" outlineLevelRow="0" outlineLevelCol="0"/>
  <cols>
    <col min="1" max="1" width="8.14844" style="1" customWidth="1"/>
    <col min="2" max="2" width="13.3906" style="1" customWidth="1"/>
    <col min="3" max="3" width="13.8516" style="1" customWidth="1"/>
    <col min="4" max="4" width="12.4453" style="1" customWidth="1"/>
    <col min="5" max="5" width="13.7266" style="1" customWidth="1"/>
    <col min="6" max="6" width="13.1719" style="1" customWidth="1"/>
    <col min="7" max="7" width="11.1719" style="1" customWidth="1"/>
    <col min="8" max="8" width="13.0156" style="1" customWidth="1"/>
    <col min="9" max="9" width="9.17188" style="1" customWidth="1"/>
    <col min="10" max="10" width="15.3516" style="1" customWidth="1"/>
    <col min="11" max="11" width="13.5" style="1" customWidth="1"/>
    <col min="12" max="13" width="11.5" style="1" customWidth="1"/>
    <col min="14" max="19" width="8.85156" style="1" customWidth="1"/>
    <col min="20" max="16384" width="8.85156" style="1" customWidth="1"/>
  </cols>
  <sheetData>
    <row r="1" ht="13.55" customHeight="1">
      <c r="A1" s="2"/>
      <c r="B1" s="2"/>
      <c r="C1" t="s" s="3">
        <v>0</v>
      </c>
      <c r="D1" t="s" s="3">
        <v>0</v>
      </c>
      <c r="E1" t="s" s="3">
        <v>0</v>
      </c>
      <c r="F1" t="s" s="3">
        <v>0</v>
      </c>
      <c r="G1" t="s" s="4">
        <v>1</v>
      </c>
      <c r="H1" t="s" s="4">
        <v>1</v>
      </c>
      <c r="I1" t="s" s="4">
        <v>1</v>
      </c>
      <c r="J1" t="s" s="4">
        <v>2</v>
      </c>
      <c r="K1" t="s" s="4">
        <v>2</v>
      </c>
      <c r="L1" t="s" s="4">
        <v>2</v>
      </c>
      <c r="M1" t="s" s="4">
        <v>3</v>
      </c>
      <c r="N1" s="5"/>
      <c r="O1" s="5"/>
      <c r="P1" s="5"/>
      <c r="Q1" s="5"/>
      <c r="R1" s="5"/>
      <c r="S1" s="5"/>
    </row>
    <row r="2" ht="26.55" customHeight="1">
      <c r="A2" t="s" s="6">
        <v>4</v>
      </c>
      <c r="B2" t="s" s="6">
        <v>5</v>
      </c>
      <c r="C2" t="s" s="6">
        <v>6</v>
      </c>
      <c r="D2" t="s" s="6">
        <v>7</v>
      </c>
      <c r="E2" t="s" s="6">
        <v>8</v>
      </c>
      <c r="F2" t="s" s="6">
        <v>9</v>
      </c>
      <c r="G2" t="s" s="7">
        <v>10</v>
      </c>
      <c r="H2" t="s" s="8">
        <v>11</v>
      </c>
      <c r="I2" t="s" s="9">
        <v>12</v>
      </c>
      <c r="J2" t="s" s="8">
        <v>13</v>
      </c>
      <c r="K2" t="s" s="8">
        <v>14</v>
      </c>
      <c r="L2" t="s" s="9">
        <v>15</v>
      </c>
      <c r="M2" t="s" s="9">
        <v>16</v>
      </c>
      <c r="N2" s="10"/>
      <c r="O2" s="5"/>
      <c r="P2" s="5"/>
      <c r="Q2" s="5"/>
      <c r="R2" s="5"/>
      <c r="S2" s="5"/>
    </row>
    <row r="3" ht="13.55" customHeight="1">
      <c r="A3" s="11">
        <v>1</v>
      </c>
      <c r="B3" s="11">
        <v>40</v>
      </c>
      <c r="C3" s="11">
        <v>1.71</v>
      </c>
      <c r="D3" s="11">
        <v>33.17</v>
      </c>
      <c r="E3" s="11">
        <v>16.98</v>
      </c>
      <c r="F3" s="11">
        <v>6.56</v>
      </c>
      <c r="G3" s="12">
        <f>(((D3-C3)-(E3-C3))/(D3-C3))*100</f>
        <v>51.4621741894469</v>
      </c>
      <c r="H3" s="13">
        <f>(((E3-C3)-(F3-C3))/(E3-C3))*100</f>
        <v>68.23837590045839</v>
      </c>
      <c r="I3" s="14">
        <f>H3/2</f>
        <v>34.1191879502292</v>
      </c>
      <c r="J3" s="13">
        <f>((E3-C3)-(F3-C3))/B3</f>
        <v>0.2605</v>
      </c>
      <c r="K3" s="13">
        <f>J3/2</f>
        <v>0.13025</v>
      </c>
      <c r="L3" s="14">
        <f>K3*3.67</f>
        <v>0.4780175</v>
      </c>
      <c r="M3" s="14">
        <f>(L3*1000000)/1000</f>
        <v>478.0175</v>
      </c>
      <c r="N3" s="10"/>
      <c r="O3" s="5"/>
      <c r="P3" s="5"/>
      <c r="Q3" s="5"/>
      <c r="R3" s="5"/>
      <c r="S3" s="5"/>
    </row>
    <row r="4" ht="13.55" customHeight="1">
      <c r="A4" s="11">
        <v>2</v>
      </c>
      <c r="B4" s="11">
        <v>60</v>
      </c>
      <c r="C4" s="11">
        <v>1.73</v>
      </c>
      <c r="D4" s="11">
        <v>19.87</v>
      </c>
      <c r="E4" s="11">
        <v>18.7</v>
      </c>
      <c r="F4" s="11">
        <v>17.42</v>
      </c>
      <c r="G4" s="12">
        <f>(((D4-C4)-(E4-C4))/(D4-C4))*100</f>
        <v>6.44983461962514</v>
      </c>
      <c r="H4" s="13">
        <f>(((E4-C4)-(F4-C4))/(E4-C4))*100</f>
        <v>7.5427224513848</v>
      </c>
      <c r="I4" s="14">
        <f>H4/2</f>
        <v>3.7713612256924</v>
      </c>
      <c r="J4" s="13">
        <f>((E4-C4)-(F4-C4))/B4</f>
        <v>0.0213333333333333</v>
      </c>
      <c r="K4" s="13">
        <f>J4/2</f>
        <v>0.0106666666666667</v>
      </c>
      <c r="L4" s="14">
        <f>K4*3.67</f>
        <v>0.0391466666666668</v>
      </c>
      <c r="M4" s="14">
        <f>(L4*1000000)/1000</f>
        <v>39.1466666666668</v>
      </c>
      <c r="N4" s="10"/>
      <c r="O4" s="5"/>
      <c r="P4" s="5"/>
      <c r="Q4" s="5"/>
      <c r="R4" s="5"/>
      <c r="S4" s="5"/>
    </row>
    <row r="5" ht="13.55" customHeight="1">
      <c r="A5" s="11">
        <v>3</v>
      </c>
      <c r="B5" s="11">
        <v>70</v>
      </c>
      <c r="C5" s="11">
        <v>1.71</v>
      </c>
      <c r="D5" s="11">
        <v>23.47</v>
      </c>
      <c r="E5" s="11">
        <v>19.22</v>
      </c>
      <c r="F5" s="11">
        <v>16.95</v>
      </c>
      <c r="G5" s="12">
        <f>(((D5-C5)-(E5-C5))/(D5-C5))*100</f>
        <v>19.53125</v>
      </c>
      <c r="H5" s="13">
        <f>(((E5-C5)-(F5-C5))/(E5-C5))*100</f>
        <v>12.9640205596802</v>
      </c>
      <c r="I5" s="14">
        <f>H5/2</f>
        <v>6.4820102798401</v>
      </c>
      <c r="J5" s="13">
        <f>((E5-C5)-(F5-C5))/B5</f>
        <v>0.0324285714285714</v>
      </c>
      <c r="K5" s="13">
        <f>J5/2</f>
        <v>0.0162142857142857</v>
      </c>
      <c r="L5" s="14">
        <f>K5*3.67</f>
        <v>0.0595064285714285</v>
      </c>
      <c r="M5" s="14">
        <f>(L5*1000000)/1000</f>
        <v>59.5064285714285</v>
      </c>
      <c r="N5" s="10"/>
      <c r="O5" s="5"/>
      <c r="P5" s="5"/>
      <c r="Q5" s="5"/>
      <c r="R5" s="5"/>
      <c r="S5" s="5"/>
    </row>
    <row r="6" ht="13.55" customHeight="1">
      <c r="A6" s="11">
        <v>4</v>
      </c>
      <c r="B6" s="11">
        <v>65</v>
      </c>
      <c r="C6" s="11">
        <v>1.74</v>
      </c>
      <c r="D6" s="11">
        <v>21.08</v>
      </c>
      <c r="E6" s="11">
        <v>18.84</v>
      </c>
      <c r="F6" s="11">
        <v>17.25</v>
      </c>
      <c r="G6" s="12">
        <f>(((D6-C6)-(E6-C6))/(D6-C6))*100</f>
        <v>11.5822130299897</v>
      </c>
      <c r="H6" s="13">
        <f>(((E6-C6)-(F6-C6))/(E6-C6))*100</f>
        <v>9.298245614035091</v>
      </c>
      <c r="I6" s="14">
        <f>H6/2</f>
        <v>4.64912280701755</v>
      </c>
      <c r="J6" s="13">
        <f>((E6-C6)-(F6-C6))/B6</f>
        <v>0.0244615384615385</v>
      </c>
      <c r="K6" s="13">
        <f>J6/2</f>
        <v>0.0122307692307693</v>
      </c>
      <c r="L6" s="14">
        <f>K6*3.67</f>
        <v>0.0448869230769233</v>
      </c>
      <c r="M6" s="14">
        <f>(L6*1000000)/1000</f>
        <v>44.8869230769233</v>
      </c>
      <c r="N6" s="10"/>
      <c r="O6" s="5"/>
      <c r="P6" s="5"/>
      <c r="Q6" s="5"/>
      <c r="R6" s="5"/>
      <c r="S6" s="5"/>
    </row>
    <row r="7" ht="13.55" customHeight="1">
      <c r="A7" s="15"/>
      <c r="B7" s="15"/>
      <c r="C7" s="15"/>
      <c r="D7" s="15"/>
      <c r="E7" s="15"/>
      <c r="F7" s="15"/>
      <c r="G7" s="12">
        <f>(((D7-C7)-(E7-C7))/(D7-C7))*100</f>
      </c>
      <c r="H7" s="13">
        <f>(((E7-C7)-(F7-C7))/(E7-C7))*100</f>
      </c>
      <c r="I7" s="14">
        <f>H7/2</f>
      </c>
      <c r="J7" s="13">
        <f>((E7-C7)-(F7-C7))/B7</f>
      </c>
      <c r="K7" s="13">
        <f>J7/2</f>
      </c>
      <c r="L7" s="14">
        <f>K7*3.67</f>
      </c>
      <c r="M7" s="14">
        <f>(L7*1000000)/1000</f>
      </c>
      <c r="N7" s="10"/>
      <c r="O7" s="5"/>
      <c r="P7" s="5"/>
      <c r="Q7" s="5"/>
      <c r="R7" s="5"/>
      <c r="S7" s="5"/>
    </row>
    <row r="8" ht="13.55" customHeight="1">
      <c r="A8" s="15"/>
      <c r="B8" s="15"/>
      <c r="C8" s="15"/>
      <c r="D8" s="15"/>
      <c r="E8" s="15"/>
      <c r="F8" s="15"/>
      <c r="G8" s="12">
        <f>(((D8-C8)-(E8-C8))/(D8-C8))*100</f>
      </c>
      <c r="H8" s="13">
        <f>(((E8-C8)-(F8-C8))/(E8-C8))*100</f>
      </c>
      <c r="I8" s="14">
        <f>H8/2</f>
      </c>
      <c r="J8" s="13">
        <f>((E8-C8)-(F8-C8))/B8</f>
      </c>
      <c r="K8" s="13">
        <f>J8/2</f>
      </c>
      <c r="L8" s="14">
        <f>K8*3.67</f>
      </c>
      <c r="M8" s="14">
        <f>(L8*1000000)/1000</f>
      </c>
      <c r="N8" s="10"/>
      <c r="O8" s="5"/>
      <c r="P8" s="5"/>
      <c r="Q8" s="5"/>
      <c r="R8" s="5"/>
      <c r="S8" s="5"/>
    </row>
    <row r="9" ht="13.55" customHeight="1">
      <c r="A9" s="15"/>
      <c r="B9" s="15"/>
      <c r="C9" s="15"/>
      <c r="D9" s="15"/>
      <c r="E9" s="15"/>
      <c r="F9" s="15"/>
      <c r="G9" s="12">
        <f>(((D9-C9)-(E9-C9))/(D9-C9))*100</f>
      </c>
      <c r="H9" s="13">
        <f>(((E9-C9)-(F9-C9))/(E9-C9))*100</f>
      </c>
      <c r="I9" s="14">
        <f>H9/2</f>
      </c>
      <c r="J9" s="13">
        <f>((E9-C9)-(F9-C9))/B9</f>
      </c>
      <c r="K9" s="13">
        <f>J9/2</f>
      </c>
      <c r="L9" s="14">
        <f>K9*3.67</f>
      </c>
      <c r="M9" s="14">
        <f>(L9*1000000)/1000</f>
      </c>
      <c r="N9" s="10"/>
      <c r="O9" s="5"/>
      <c r="P9" s="5"/>
      <c r="Q9" s="5"/>
      <c r="R9" s="5"/>
      <c r="S9" s="5"/>
    </row>
    <row r="10" ht="13.55" customHeight="1">
      <c r="A10" s="16"/>
      <c r="B10" s="16"/>
      <c r="C10" s="16"/>
      <c r="D10" s="16"/>
      <c r="E10" s="16"/>
      <c r="F10" s="16"/>
      <c r="G10" s="12">
        <f>(((D10-C10)-(E10-C10))/(D10-C10))*100</f>
      </c>
      <c r="H10" s="13">
        <f>(((E10-C10)-(F10-C10))/(E10-C10))*100</f>
      </c>
      <c r="I10" s="14">
        <f>H10/2</f>
      </c>
      <c r="J10" s="13">
        <f>((E10-C10)-(F10-C10))/B10</f>
      </c>
      <c r="K10" s="13">
        <f>J10/2</f>
      </c>
      <c r="L10" s="14">
        <f>K10*3.67</f>
      </c>
      <c r="M10" s="14">
        <f>(L10*1000000)/1000</f>
      </c>
      <c r="N10" s="17"/>
      <c r="O10" s="18"/>
      <c r="P10" s="18"/>
      <c r="Q10" s="18"/>
      <c r="R10" s="18"/>
      <c r="S10" s="18"/>
    </row>
    <row r="11" ht="13.55" customHeight="1">
      <c r="A11" s="16"/>
      <c r="B11" s="16"/>
      <c r="C11" s="16"/>
      <c r="D11" s="16"/>
      <c r="E11" s="16"/>
      <c r="F11" s="16"/>
      <c r="G11" s="12">
        <f>(((D11-C11)-(E11-C11))/(D11-C11))*100</f>
      </c>
      <c r="H11" s="13">
        <f>(((E11-C11)-(F11-C11))/(E11-C11))*100</f>
      </c>
      <c r="I11" s="14">
        <f>H11/2</f>
      </c>
      <c r="J11" s="13">
        <f>((E11-C11)-(F11-C11))/B11</f>
      </c>
      <c r="K11" s="13">
        <f>J11/2</f>
      </c>
      <c r="L11" s="14">
        <f>K11*3.67</f>
      </c>
      <c r="M11" s="14">
        <f>(L11*1000000)/1000</f>
      </c>
      <c r="N11" s="17"/>
      <c r="O11" s="18"/>
      <c r="P11" s="18"/>
      <c r="Q11" s="18"/>
      <c r="R11" s="18"/>
      <c r="S11" s="18"/>
    </row>
    <row r="12" ht="13.55" customHeight="1">
      <c r="A12" s="16"/>
      <c r="B12" s="16"/>
      <c r="C12" s="16"/>
      <c r="D12" s="16"/>
      <c r="E12" s="16"/>
      <c r="F12" s="16"/>
      <c r="G12" s="12">
        <f>(((D12-C12)-(E12-C12))/(D12-C12))*100</f>
      </c>
      <c r="H12" s="13">
        <f>(((E12-C12)-(F12-C12))/(E12-C12))*100</f>
      </c>
      <c r="I12" s="14">
        <f>H12/2</f>
      </c>
      <c r="J12" s="13">
        <f>((E12-C12)-(F12-C12))/B12</f>
      </c>
      <c r="K12" s="13">
        <f>J12/2</f>
      </c>
      <c r="L12" s="14">
        <f>K12*3.67</f>
      </c>
      <c r="M12" s="14">
        <f>(L12*1000000)/1000</f>
      </c>
      <c r="N12" s="17"/>
      <c r="O12" s="18"/>
      <c r="P12" s="18"/>
      <c r="Q12" s="18"/>
      <c r="R12" s="18"/>
      <c r="S12" s="18"/>
    </row>
    <row r="13" ht="13.55" customHeight="1">
      <c r="A13" s="16"/>
      <c r="B13" s="16"/>
      <c r="C13" s="16"/>
      <c r="D13" s="16"/>
      <c r="E13" s="16"/>
      <c r="F13" s="16"/>
      <c r="G13" s="12">
        <f>(((D13-C13)-(E13-C13))/(D13-C13))*100</f>
      </c>
      <c r="H13" s="13">
        <f>(((E13-C13)-(F13-C13))/(E13-C13))*100</f>
      </c>
      <c r="I13" s="14">
        <f>H13/2</f>
      </c>
      <c r="J13" s="13">
        <f>((E13-C13)-(F13-C13))/B13</f>
      </c>
      <c r="K13" s="13">
        <f>J13/2</f>
      </c>
      <c r="L13" s="14">
        <f>K13*3.67</f>
      </c>
      <c r="M13" s="14">
        <f>(L13*1000000)/1000</f>
      </c>
      <c r="N13" s="17"/>
      <c r="O13" s="18"/>
      <c r="P13" s="18"/>
      <c r="Q13" s="18"/>
      <c r="R13" s="18"/>
      <c r="S13" s="18"/>
    </row>
    <row r="14" ht="13.55" customHeight="1">
      <c r="A14" s="16"/>
      <c r="B14" s="16"/>
      <c r="C14" s="16"/>
      <c r="D14" s="16"/>
      <c r="E14" s="16"/>
      <c r="F14" s="16"/>
      <c r="G14" s="12">
        <f>(((D14-C14)-(E14-C14))/(D14-C14))*100</f>
      </c>
      <c r="H14" s="13">
        <f>(((E14-C14)-(F14-C14))/(E14-C14))*100</f>
      </c>
      <c r="I14" s="14">
        <f>H14/2</f>
      </c>
      <c r="J14" s="13">
        <f>((E14-C14)-(F14-C14))/B14</f>
      </c>
      <c r="K14" s="13">
        <f>J14/2</f>
      </c>
      <c r="L14" s="14">
        <f>K14*3.67</f>
      </c>
      <c r="M14" s="14">
        <f>(L14*1000000)/1000</f>
      </c>
      <c r="N14" s="17"/>
      <c r="O14" s="18"/>
      <c r="P14" s="18"/>
      <c r="Q14" s="18"/>
      <c r="R14" s="18"/>
      <c r="S14" s="18"/>
    </row>
    <row r="15" ht="13.55" customHeight="1">
      <c r="A15" s="16"/>
      <c r="B15" s="16"/>
      <c r="C15" s="16"/>
      <c r="D15" s="16"/>
      <c r="E15" s="16"/>
      <c r="F15" s="16"/>
      <c r="G15" s="12">
        <f>(((D15-C15)-(E15-C15))/(D15-C15))*100</f>
      </c>
      <c r="H15" s="13">
        <f>(((E15-C15)-(F15-C15))/(E15-C15))*100</f>
      </c>
      <c r="I15" s="14">
        <f>H15/2</f>
      </c>
      <c r="J15" s="13">
        <f>((E15-C15)-(F15-C15))/B15</f>
      </c>
      <c r="K15" s="13">
        <f>J15/2</f>
      </c>
      <c r="L15" s="14">
        <f>K15*3.67</f>
      </c>
      <c r="M15" s="14">
        <f>(L15*1000000)/1000</f>
      </c>
      <c r="N15" s="17"/>
      <c r="O15" s="18"/>
      <c r="P15" s="18"/>
      <c r="Q15" s="18"/>
      <c r="R15" s="18"/>
      <c r="S15" s="18"/>
    </row>
    <row r="16" ht="13.55" customHeight="1">
      <c r="A16" s="16"/>
      <c r="B16" s="16"/>
      <c r="C16" s="16"/>
      <c r="D16" s="16"/>
      <c r="E16" s="16"/>
      <c r="F16" s="16"/>
      <c r="G16" s="12">
        <f>(((D16-C16)-(E16-C16))/(D16-C16))*100</f>
      </c>
      <c r="H16" s="13">
        <f>(((E16-C16)-(F16-C16))/(E16-C16))*100</f>
      </c>
      <c r="I16" s="14">
        <f>H16/2</f>
      </c>
      <c r="J16" s="13">
        <f>((E16-C16)-(F16-C16))/B16</f>
      </c>
      <c r="K16" s="13">
        <f>J16/2</f>
      </c>
      <c r="L16" s="14">
        <f>K16*3.67</f>
      </c>
      <c r="M16" s="14">
        <f>(L16*1000000)/1000</f>
      </c>
      <c r="N16" s="17"/>
      <c r="O16" s="18"/>
      <c r="P16" s="18"/>
      <c r="Q16" s="18"/>
      <c r="R16" s="18"/>
      <c r="S16" s="18"/>
    </row>
    <row r="17" ht="13.55" customHeight="1">
      <c r="A17" s="16"/>
      <c r="B17" s="16"/>
      <c r="C17" s="16"/>
      <c r="D17" s="16"/>
      <c r="E17" s="16"/>
      <c r="F17" s="16"/>
      <c r="G17" s="12">
        <f>(((D17-C17)-(E17-C17))/(D17-C17))*100</f>
      </c>
      <c r="H17" s="13">
        <f>(((E17-C17)-(F17-C17))/(E17-C17))*100</f>
      </c>
      <c r="I17" s="14">
        <f>H17/2</f>
      </c>
      <c r="J17" s="13">
        <f>((E17-C17)-(F17-C17))/B17</f>
      </c>
      <c r="K17" s="13">
        <f>J17/2</f>
      </c>
      <c r="L17" s="14">
        <f>K17*3.67</f>
      </c>
      <c r="M17" s="14">
        <f>(L17*1000000)/1000</f>
      </c>
      <c r="N17" s="17"/>
      <c r="O17" s="18"/>
      <c r="P17" s="18"/>
      <c r="Q17" s="18"/>
      <c r="R17" s="18"/>
      <c r="S17" s="18"/>
    </row>
    <row r="18" ht="13.55" customHeight="1">
      <c r="A18" s="16"/>
      <c r="B18" s="16"/>
      <c r="C18" s="16"/>
      <c r="D18" s="16"/>
      <c r="E18" s="16"/>
      <c r="F18" s="16"/>
      <c r="G18" s="12">
        <f>(((D18-C18)-(E18-C18))/(D18-C18))*100</f>
      </c>
      <c r="H18" s="13">
        <f>(((E18-C18)-(F18-C18))/(E18-C18))*100</f>
      </c>
      <c r="I18" s="14">
        <f>H18/2</f>
      </c>
      <c r="J18" s="13">
        <f>((E18-C18)-(F18-C18))/B18</f>
      </c>
      <c r="K18" s="13">
        <f>J18/2</f>
      </c>
      <c r="L18" s="14">
        <f>K18*3.67</f>
      </c>
      <c r="M18" s="14">
        <f>(L18*1000000)/1000</f>
      </c>
      <c r="N18" s="17"/>
      <c r="O18" s="18"/>
      <c r="P18" s="18"/>
      <c r="Q18" s="18"/>
      <c r="R18" s="18"/>
      <c r="S18" s="18"/>
    </row>
    <row r="19" ht="13.55" customHeight="1">
      <c r="A19" s="16"/>
      <c r="B19" s="16"/>
      <c r="C19" s="16"/>
      <c r="D19" s="16"/>
      <c r="E19" s="16"/>
      <c r="F19" s="16"/>
      <c r="G19" s="12">
        <f>(((D19-C19)-(E19-C19))/(D19-C19))*100</f>
      </c>
      <c r="H19" s="13">
        <f>(((E19-C19)-(F19-C19))/(E19-C19))*100</f>
      </c>
      <c r="I19" s="14">
        <f>H19/2</f>
      </c>
      <c r="J19" s="13">
        <f>((E19-C19)-(F19-C19))/B19</f>
      </c>
      <c r="K19" s="13">
        <f>J19/2</f>
      </c>
      <c r="L19" s="14">
        <f>K19*3.67</f>
      </c>
      <c r="M19" s="14">
        <f>(L19*1000000)/1000</f>
      </c>
      <c r="N19" s="17"/>
      <c r="O19" s="18"/>
      <c r="P19" s="18"/>
      <c r="Q19" s="18"/>
      <c r="R19" s="18"/>
      <c r="S19" s="18"/>
    </row>
    <row r="20" ht="13.55" customHeight="1">
      <c r="A20" s="16"/>
      <c r="B20" s="16"/>
      <c r="C20" s="16"/>
      <c r="D20" s="16"/>
      <c r="E20" s="16"/>
      <c r="F20" s="16"/>
      <c r="G20" s="12">
        <f>(((D20-C20)-(E20-C20))/(D20-C20))*100</f>
      </c>
      <c r="H20" s="13">
        <f>(((E20-C20)-(F20-C20))/(E20-C20))*100</f>
      </c>
      <c r="I20" s="14">
        <f>H20/2</f>
      </c>
      <c r="J20" s="13">
        <f>((E20-C20)-(F20-C20))/B20</f>
      </c>
      <c r="K20" s="13">
        <f>J20/2</f>
      </c>
      <c r="L20" s="14">
        <f>K20*3.67</f>
      </c>
      <c r="M20" s="14">
        <f>(L20*1000000)/1000</f>
      </c>
      <c r="N20" s="17"/>
      <c r="O20" s="18"/>
      <c r="P20" s="18"/>
      <c r="Q20" s="18"/>
      <c r="R20" s="18"/>
      <c r="S20" s="18"/>
    </row>
    <row r="21" ht="13.55" customHeight="1">
      <c r="A21" s="16"/>
      <c r="B21" s="16"/>
      <c r="C21" s="16"/>
      <c r="D21" s="16"/>
      <c r="E21" s="16"/>
      <c r="F21" s="16"/>
      <c r="G21" s="12">
        <f>(((D21-C21)-(E21-C21))/(D21-C21))*100</f>
      </c>
      <c r="H21" s="13">
        <f>(((E21-C21)-(F21-C21))/(E21-C21))*100</f>
      </c>
      <c r="I21" s="14">
        <f>H21/2</f>
      </c>
      <c r="J21" s="13">
        <f>((E21-C21)-(F21-C21))/B21</f>
      </c>
      <c r="K21" s="13">
        <f>J21/2</f>
      </c>
      <c r="L21" s="14">
        <f>K21*3.67</f>
      </c>
      <c r="M21" s="14">
        <f>(L21*1000000)/1000</f>
      </c>
      <c r="N21" s="17"/>
      <c r="O21" s="18"/>
      <c r="P21" s="18"/>
      <c r="Q21" s="18"/>
      <c r="R21" s="18"/>
      <c r="S21" s="1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19" customWidth="1"/>
    <col min="6" max="16384" width="8.85156" style="19" customWidth="1"/>
  </cols>
  <sheetData>
    <row r="1" ht="13.55" customHeight="1">
      <c r="A1" s="18"/>
      <c r="B1" s="18"/>
      <c r="C1" s="18"/>
      <c r="D1" s="18"/>
      <c r="E1" s="18"/>
    </row>
    <row r="2" ht="13.55" customHeight="1">
      <c r="A2" s="18"/>
      <c r="B2" s="18"/>
      <c r="C2" s="18"/>
      <c r="D2" s="18"/>
      <c r="E2" s="18"/>
    </row>
    <row r="3" ht="13.55" customHeight="1">
      <c r="A3" s="18"/>
      <c r="B3" s="18"/>
      <c r="C3" s="18"/>
      <c r="D3" s="18"/>
      <c r="E3" s="18"/>
    </row>
    <row r="4" ht="13.55" customHeight="1">
      <c r="A4" s="18"/>
      <c r="B4" s="18"/>
      <c r="C4" s="18"/>
      <c r="D4" s="18"/>
      <c r="E4" s="18"/>
    </row>
    <row r="5" ht="13.55" customHeight="1">
      <c r="A5" s="18"/>
      <c r="B5" s="18"/>
      <c r="C5" s="18"/>
      <c r="D5" s="18"/>
      <c r="E5" s="18"/>
    </row>
    <row r="6" ht="13.55" customHeight="1">
      <c r="A6" s="18"/>
      <c r="B6" s="18"/>
      <c r="C6" s="18"/>
      <c r="D6" s="18"/>
      <c r="E6" s="18"/>
    </row>
    <row r="7" ht="13.55" customHeight="1">
      <c r="A7" s="18"/>
      <c r="B7" s="18"/>
      <c r="C7" s="18"/>
      <c r="D7" s="18"/>
      <c r="E7" s="18"/>
    </row>
    <row r="8" ht="13.55" customHeight="1">
      <c r="A8" s="18"/>
      <c r="B8" s="18"/>
      <c r="C8" s="18"/>
      <c r="D8" s="18"/>
      <c r="E8" s="18"/>
    </row>
    <row r="9" ht="13.55" customHeight="1">
      <c r="A9" s="18"/>
      <c r="B9" s="18"/>
      <c r="C9" s="18"/>
      <c r="D9" s="18"/>
      <c r="E9" s="18"/>
    </row>
    <row r="10" ht="13.55" customHeight="1">
      <c r="A10" s="18"/>
      <c r="B10" s="18"/>
      <c r="C10" s="18"/>
      <c r="D10" s="18"/>
      <c r="E10" s="1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0" customWidth="1"/>
    <col min="6" max="16384" width="8.85156" style="20" customWidth="1"/>
  </cols>
  <sheetData>
    <row r="1" ht="13.55" customHeight="1">
      <c r="A1" s="18"/>
      <c r="B1" s="18"/>
      <c r="C1" s="18"/>
      <c r="D1" s="18"/>
      <c r="E1" s="18"/>
    </row>
    <row r="2" ht="13.55" customHeight="1">
      <c r="A2" s="18"/>
      <c r="B2" s="18"/>
      <c r="C2" s="18"/>
      <c r="D2" s="18"/>
      <c r="E2" s="18"/>
    </row>
    <row r="3" ht="13.55" customHeight="1">
      <c r="A3" s="18"/>
      <c r="B3" s="18"/>
      <c r="C3" s="18"/>
      <c r="D3" s="18"/>
      <c r="E3" s="18"/>
    </row>
    <row r="4" ht="13.55" customHeight="1">
      <c r="A4" s="18"/>
      <c r="B4" s="18"/>
      <c r="C4" s="18"/>
      <c r="D4" s="18"/>
      <c r="E4" s="18"/>
    </row>
    <row r="5" ht="13.55" customHeight="1">
      <c r="A5" s="18"/>
      <c r="B5" s="18"/>
      <c r="C5" s="18"/>
      <c r="D5" s="18"/>
      <c r="E5" s="18"/>
    </row>
    <row r="6" ht="13.55" customHeight="1">
      <c r="A6" s="18"/>
      <c r="B6" s="18"/>
      <c r="C6" s="18"/>
      <c r="D6" s="18"/>
      <c r="E6" s="18"/>
    </row>
    <row r="7" ht="13.55" customHeight="1">
      <c r="A7" s="18"/>
      <c r="B7" s="18"/>
      <c r="C7" s="18"/>
      <c r="D7" s="18"/>
      <c r="E7" s="18"/>
    </row>
    <row r="8" ht="13.55" customHeight="1">
      <c r="A8" s="18"/>
      <c r="B8" s="18"/>
      <c r="C8" s="18"/>
      <c r="D8" s="18"/>
      <c r="E8" s="18"/>
    </row>
    <row r="9" ht="13.55" customHeight="1">
      <c r="A9" s="18"/>
      <c r="B9" s="18"/>
      <c r="C9" s="18"/>
      <c r="D9" s="18"/>
      <c r="E9" s="18"/>
    </row>
    <row r="10" ht="13.55" customHeight="1">
      <c r="A10" s="18"/>
      <c r="B10" s="18"/>
      <c r="C10" s="18"/>
      <c r="D10" s="18"/>
      <c r="E10" s="1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